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3\"/>
    </mc:Choice>
  </mc:AlternateContent>
  <xr:revisionPtr revIDLastSave="0" documentId="8_{2CCA1B1A-F938-4BB7-8982-7528938C58B1}" xr6:coauthVersionLast="47" xr6:coauthVersionMax="47" xr10:uidLastSave="{00000000-0000-0000-0000-000000000000}"/>
  <bookViews>
    <workbookView xWindow="-120" yWindow="-120" windowWidth="29040" windowHeight="15840" xr2:uid="{E6D57CBB-22A3-4346-A8FB-0DAF7342B44E}"/>
  </bookViews>
  <sheets>
    <sheet name="ללא מניות " sheetId="1" r:id="rId1"/>
  </sheets>
  <externalReferences>
    <externalReference r:id="rId2"/>
    <externalReference r:id="rId3"/>
  </externalReferences>
  <definedNames>
    <definedName name="AFIK">#REF!</definedName>
    <definedName name="AFIK_KOD">#REF!</definedName>
    <definedName name="AFIK_SUM">#REF!</definedName>
    <definedName name="AFIK_SUM_NAME">#REF!</definedName>
    <definedName name="BROK_KASHUR">#REF!</definedName>
    <definedName name="Castod">'[2]הפעלה דוח הוצאות ישירות'!$D$7</definedName>
    <definedName name="checkState">#REF!</definedName>
    <definedName name="comp_name">'[2]הפעלה דוח הוצאות ישירות'!$D$3</definedName>
    <definedName name="currentValue">#REF!</definedName>
    <definedName name="Custody1">#REF!</definedName>
    <definedName name="Date1">#REF!</definedName>
    <definedName name="FORMULA">#REF!</definedName>
    <definedName name="KRANOT_KASHUR">#REF!</definedName>
    <definedName name="Kupa1">#REF!</definedName>
    <definedName name="kupaNoga">OFFSET(#REF!,0,0,COUNTA(#REF!)-1,1)</definedName>
    <definedName name="MaslulNoga">OFFSET(#REF!,0,0,COUNTA(#REF!)-1,1)</definedName>
    <definedName name="mngCompany">#REF!</definedName>
    <definedName name="mngNum">#REF!</definedName>
    <definedName name="pathDE">#REF!</definedName>
    <definedName name="pathLastDE">#REF!</definedName>
    <definedName name="savePath">#REF!</definedName>
    <definedName name="SUG_MUZAR">'[2]הפעלה דוח הוצאות ישירות'!$D$4</definedName>
    <definedName name="to_date">'[2]הפעלה דוח הוצאות ישירות'!$D$5</definedName>
    <definedName name="toggleValue">#REF!</definedName>
    <definedName name="TT_AFIK_KO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D62" i="1" s="1"/>
  <c r="D57" i="1"/>
  <c r="D54" i="1"/>
  <c r="D52" i="1"/>
  <c r="D31" i="1"/>
  <c r="D67" i="1" s="1"/>
  <c r="D11" i="1"/>
  <c r="D7" i="1"/>
</calcChain>
</file>

<file path=xl/sharedStrings.xml><?xml version="1.0" encoding="utf-8"?>
<sst xmlns="http://schemas.openxmlformats.org/spreadsheetml/2006/main" count="50" uniqueCount="48">
  <si>
    <t>השתלמות עובדי מדינה - קרן השתלמות</t>
  </si>
  <si>
    <t>נספח 1 סך ההוצאות הישירות ששולמו בעד כל סוג של הוצאה ישירה לתקופה המסתיימת ביום - 31.12.2023</t>
  </si>
  <si>
    <t>אלפי ש''ח</t>
  </si>
  <si>
    <t>הוצאות ישירות שאינן מסוג עמלת ניהול חיצוני</t>
  </si>
  <si>
    <t>1. סך הכל עמלות קנייה ומכירה של ניירות ערך סחירים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</si>
  <si>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</si>
  <si>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</si>
  <si>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2. סך הכל דמי שמירה בשל ניירות ערך סחירים וכל עמלה שגובה מי שמבצע את משמרות ניירות הערך (קסטודיאן)</t>
  </si>
  <si>
    <t>א. סך עמלות קסטודיאן לצדדים קשורים</t>
  </si>
  <si>
    <t>ב. סך עמלות קסטודיאן לצדדים שאינם קשורים</t>
  </si>
  <si>
    <t>3 . סך הכל הוצאות הנובעות מהשקעות לא סחירות</t>
  </si>
  <si>
    <t>א. הוצאה הנובעת מהשקעה בניירות ערך לא סחירים או ממתן הלוואה למי שאינו עמית או מבוטח</t>
  </si>
  <si>
    <t>ב. הוצאה הנובעת מהשקעה בזכויות במקרקעין</t>
  </si>
  <si>
    <t>4 . מסים החלים על משקיע מוסדי, על נכסיו, על הכנסותיו ועל עסקאות שנעשו בנכסיו</t>
  </si>
  <si>
    <t>5. סך הוצאות בעד ניהול תביעות</t>
  </si>
  <si>
    <t>6 . סך הוצאות בעד מתן משכנתאות</t>
  </si>
  <si>
    <t>7. סך הכל הוצאות ישירות שאינן מסוג עמלת ניהול חיצוני )סכום סעיפים 1 עד 6(</t>
  </si>
  <si>
    <t>8. שווי ממוצע של נכסי הקופה או המסלול )ממוצע פשוט של סעיפים 8 א. ו - 8 ב.(</t>
  </si>
  <si>
    <t>א. השווי המשוערך של נכסי הקופה או המסלול נכון ליום 31 בדצמבר של שנת הכספים שהסתיימה 2023</t>
  </si>
  <si>
    <t>ב. השווי המשוערך של נכסי הקופה או המסלול נכון ליום 31 בדצמבר של שנת הכספים שהסתיימה לפני 2022</t>
  </si>
  <si>
    <t>9. שיעור שנתי של הוצאות ישירות שאינן מסוג עמלת ניהול חיצוני )חלוקה של סעיף 7 בסעיף 8(</t>
  </si>
  <si>
    <t>הוצאות ישירות מסוג עמלת ניהול חיצוני</t>
  </si>
  <si>
    <t xml:space="preserve">10 . סך דמי ניהול משתנים – החלק מתשלום עמלת ניהול חיצוני שנגזר מתשואת הנכסים </t>
  </si>
  <si>
    <t>11. סהכ הוצאות ישירות מסוג "עמלת ניהול חיצוני" )סכום סעיפים 11 א. עד 11 ט.(</t>
  </si>
  <si>
    <t>א. סך תשלומים הנובעים מהשקעה בקרנות השקעה בישראל</t>
  </si>
  <si>
    <t>ב. סך תשלומים הנובעים מהשקעה בקרנות השקעה בחול</t>
  </si>
  <si>
    <t>ג. סך תשלומים למנהלי תיקים ישראלים בגין השקעה בחול</t>
  </si>
  <si>
    <t>ד. סך תשלומים למנהלי תיקים זרים</t>
  </si>
  <si>
    <t>ה. סך תשלומים בגין השקעה בקרנות סל כאשר 75 אחוזים לפחות מנכסי הקרן הם נכסים שהונפקו במדינת ישראל</t>
  </si>
  <si>
    <t>לפי מדדים שעליהם הורה הממונה ובתנאים שהורה</t>
  </si>
  <si>
    <t>ו. סך תשלומים בגין השקעה בקרנות סל כאשר 75 אחוזים לפחות מנכסי הקרן הם נכסים שלא הונפקו במדינת</t>
  </si>
  <si>
    <t>ישראל ואינם נסחרים או מוחזקים בה</t>
  </si>
  <si>
    <t>ז. סך תשלומים בגין השקעה בקרנות נאמנות ישראליות כאשר 75 אחוזים לפחות מנכסי הקרן מושקעים בנכסים שלא</t>
  </si>
  <si>
    <t>הונפקו במדינת ישראל ואינם נסחרים או מוחזקים בה</t>
  </si>
  <si>
    <t>ח. סך תשלומים בגין השקעה בקרנות נאמנות זרות כאשר 75 אחוזים לפחות מנכסי הקרן מושקעים בנכסים שלא</t>
  </si>
  <si>
    <t>ט. סך תשלומים בגין השקעה בקרן טכנולוגיה עילית</t>
  </si>
  <si>
    <t>12. שיעור עמלת ניהול חיצוני בפועל  לפני החזר, ככל שבוצע )חלוקה של סעיף 11 בסעיף 8.ב(</t>
  </si>
  <si>
    <t>13. שיעור מגבלת עמלת ניהול חיצוני שהמשקיע המוסדי הצהיר עליה עבור שנת הכספים שהסתיימה</t>
  </si>
  <si>
    <t>14. ההפרש בין שיעור מגבלת עמלת ניהול חיצוני מוצהרת לבין שיעור  עמלת ניהול חיצוני בפועל )סעיף 13 פחות סעיף 12(</t>
  </si>
  <si>
    <t>15.א סכום שהוחזר לחוסכים )אם הוחזר(</t>
  </si>
  <si>
    <t>15.ב שיעור עמלת ניהול חיצוני בפועל לאחר החזר, )חלוקה של התוצאה של סעיף 11 בניכוי סעיף 15א, בסעיף 8.ב(</t>
  </si>
  <si>
    <t>סך הכל הוצאות ישירות בפועל (למעט דמי ניהול משתנים כאמור בסעיף 10)</t>
  </si>
  <si>
    <t>16. סך כל הוצאות ישירות )סכום של סעיף 7 וסעיף 11 בניכוי סעיף 15א(</t>
  </si>
  <si>
    <t>17. שיעור סך ההוצאות הישירות מתוך יתרת נכסים ממוצעת )חלוקה של סעיף 16 בסעיף 8(</t>
  </si>
  <si>
    <t>סך הכל הוצאות ישירות (לצורך חישוב שיעור עלות שנתית צפויה)</t>
  </si>
  <si>
    <t xml:space="preserve">18. שיעור מגבלת עמלת ניהול חיצוני שהמשקיע המוסדי הצהיר עליה בהתאם לתקנה 2א לתקנות הוצאות ישירות עבור </t>
  </si>
  <si>
    <t>שנת הכספים הבאה 2024</t>
  </si>
  <si>
    <t>19. De: שיעור הוצאות ישירות )סכום של סעיף 9 וסעיף 18(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</si>
</sst>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4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b/>
      <sz val="11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right" readingOrder="1"/>
    </xf>
    <xf numFmtId="0" fontId="3" fillId="0" borderId="0" xfId="0" applyFont="1" applyAlignment="1">
      <alignment vertical="center"/>
    </xf>
    <xf numFmtId="164" fontId="3" fillId="0" borderId="0" xfId="1" applyFont="1" applyFill="1"/>
    <xf numFmtId="0" fontId="3" fillId="0" borderId="0" xfId="0" applyFont="1"/>
    <xf numFmtId="0" fontId="4" fillId="0" borderId="0" xfId="0" applyFont="1" applyAlignment="1">
      <alignment horizontal="right" readingOrder="1"/>
    </xf>
    <xf numFmtId="0" fontId="2" fillId="0" borderId="0" xfId="0" applyFont="1" applyAlignment="1">
      <alignment horizontal="right" readingOrder="2"/>
    </xf>
    <xf numFmtId="164" fontId="2" fillId="0" borderId="0" xfId="1" applyFont="1" applyFill="1" applyAlignment="1">
      <alignment horizontal="center" vertical="center"/>
    </xf>
    <xf numFmtId="0" fontId="5" fillId="0" borderId="0" xfId="0" applyFont="1" applyAlignment="1">
      <alignment horizontal="right" readingOrder="2"/>
    </xf>
    <xf numFmtId="164" fontId="5" fillId="0" borderId="0" xfId="1" applyFont="1" applyFill="1" applyAlignment="1">
      <alignment horizontal="center" vertical="center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1"/>
    </xf>
    <xf numFmtId="10" fontId="3" fillId="0" borderId="0" xfId="2" applyNumberFormat="1" applyFont="1" applyFill="1"/>
    <xf numFmtId="0" fontId="6" fillId="0" borderId="0" xfId="0" applyFont="1" applyAlignment="1">
      <alignment horizontal="right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vdeimedina-my.sharepoint.com/personal/shiran_ovdeimedina_co_il/Documents/&#1513;&#1493;&#1500;&#1495;&#1503;%20&#1492;&#1506;&#1489;&#1493;&#1491;&#1492;/&#1513;&#1497;&#1512;&#1503;/&#1492;&#1493;&#1510;&#1488;&#1493;&#1514;-&#1497;&#1513;&#1497;&#1512;&#1493;&#1514;.xlsx" TargetMode="External"/><Relationship Id="rId1" Type="http://schemas.openxmlformats.org/officeDocument/2006/relationships/externalLinkPath" Target="https://ovdeimedina-my.sharepoint.com/personal/shiran_ovdeimedina_co_il/Documents/&#1513;&#1493;&#1500;&#1495;&#1503;%20&#1492;&#1506;&#1489;&#1493;&#1491;&#1492;/&#1513;&#1497;&#1512;&#1503;/&#1492;&#1493;&#1510;&#1488;&#1493;&#1514;-&#1497;&#1513;&#1497;&#1512;&#1493;&#151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vdeimedina-my.sharepoint.com/personal/shiran_ovdeimedina_co_il/Documents/&#1513;&#1493;&#1500;&#1495;&#1503;%20&#1492;&#1506;&#1489;&#1493;&#1491;&#1492;/&#1513;&#1497;&#1512;&#1503;/31-12-2023%20&#1506;&#1501;%20&#1511;&#1505;&#1496;&#1493;&#1491;&#1497;&#1488;&#1503;%20&#1493;&#1506;&#1501;%20104129/&#1492;&#1493;&#1510;&#1488;&#1493;&#1514;%20&#1497;&#1513;&#1497;&#1512;&#1493;&#1514;%20V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מאוחד"/>
      <sheetName val="כללי "/>
      <sheetName val="מניות "/>
      <sheetName val="אגח עד 15 אחוז מניות "/>
      <sheetName val="ללא מניות "/>
      <sheetName val="הלכה יהודית "/>
      <sheetName val="פרוט עמלות והוצאות "/>
      <sheetName val="פרוט עמלות ניהול חיצוני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פעלה בדיקת עמלות"/>
      <sheetName val="הפעלה דוח הוצאות ישירות"/>
      <sheetName val="hamara"/>
      <sheetName val="Tik_Kvutza"/>
      <sheetName val="convert"/>
      <sheetName val="דוח תנועות FC דנאל"/>
      <sheetName val="מטריצת תעריפון"/>
      <sheetName val="מטריצת תעריפון דולר"/>
      <sheetName val="מטריצת תעריפון מטבעות"/>
      <sheetName val="DNL_TNU"/>
      <sheetName val="בקרה"/>
      <sheetName val="מטריצת ברוקרים"/>
      <sheetName val="Atlas_MF"/>
      <sheetName val="Atlas_MFTNU"/>
      <sheetName val="Manpik"/>
      <sheetName val="JUNK"/>
      <sheetName val="קרנות השקעה"/>
      <sheetName val="נספח 1 - סך תשלומים ששולמו"/>
      <sheetName val="נספח 2 - עמלות והוצאות"/>
      <sheetName val="נספח 3 - עמלות ניהול חיצוני"/>
      <sheetName val="VALIDATION"/>
    </sheetNames>
    <sheetDataSet>
      <sheetData sheetId="0"/>
      <sheetData sheetId="1">
        <row r="3">
          <cell r="D3" t="str">
            <v>השתלמות עובדי מדינה</v>
          </cell>
        </row>
        <row r="4">
          <cell r="D4" t="str">
            <v>קרן השתלמות</v>
          </cell>
        </row>
        <row r="5">
          <cell r="D5">
            <v>45106</v>
          </cell>
        </row>
        <row r="7">
          <cell r="D7" t="str">
            <v>כן לכלול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0596-F5A9-48E9-8A83-0322AEDB471E}">
  <sheetPr>
    <tabColor rgb="FF002060"/>
  </sheetPr>
  <dimension ref="B2:E67"/>
  <sheetViews>
    <sheetView showGridLines="0" rightToLeft="1" tabSelected="1" topLeftCell="A34" zoomScale="80" zoomScaleNormal="80" workbookViewId="0">
      <selection activeCell="A44" sqref="A44:XFD44"/>
    </sheetView>
  </sheetViews>
  <sheetFormatPr defaultColWidth="9.09765625" defaultRowHeight="13.8" x14ac:dyDescent="0.25"/>
  <cols>
    <col min="1" max="1" width="2.69921875" style="4" customWidth="1"/>
    <col min="2" max="2" width="5.59765625" style="12" customWidth="1"/>
    <col min="3" max="3" width="130.59765625" style="4" customWidth="1"/>
    <col min="4" max="4" width="13.69921875" style="3" bestFit="1" customWidth="1"/>
    <col min="5" max="16384" width="9.09765625" style="4"/>
  </cols>
  <sheetData>
    <row r="2" spans="2:4" ht="18" customHeight="1" x14ac:dyDescent="0.35">
      <c r="B2" s="1" t="s">
        <v>0</v>
      </c>
      <c r="C2" s="2"/>
    </row>
    <row r="3" spans="2:4" ht="18" customHeight="1" x14ac:dyDescent="0.35">
      <c r="B3" s="5"/>
    </row>
    <row r="4" spans="2:4" ht="18" customHeight="1" x14ac:dyDescent="0.35">
      <c r="B4" s="6" t="s">
        <v>1</v>
      </c>
      <c r="C4" s="2"/>
      <c r="D4" s="7" t="s">
        <v>2</v>
      </c>
    </row>
    <row r="5" spans="2:4" ht="18" customHeight="1" x14ac:dyDescent="0.3">
      <c r="B5" s="8"/>
      <c r="C5" s="2"/>
      <c r="D5" s="9"/>
    </row>
    <row r="6" spans="2:4" ht="18" customHeight="1" x14ac:dyDescent="0.3">
      <c r="B6" s="10" t="s">
        <v>3</v>
      </c>
    </row>
    <row r="7" spans="2:4" ht="18" customHeight="1" x14ac:dyDescent="0.25">
      <c r="B7" s="11" t="s">
        <v>4</v>
      </c>
      <c r="D7" s="3">
        <f>SUM(D8:D9)</f>
        <v>9.5447989200000016</v>
      </c>
    </row>
    <row r="8" spans="2:4" ht="18" customHeight="1" x14ac:dyDescent="0.25">
      <c r="C8" s="4" t="s">
        <v>5</v>
      </c>
      <c r="D8" s="3">
        <v>0.81498954000000001</v>
      </c>
    </row>
    <row r="9" spans="2:4" ht="18" customHeight="1" x14ac:dyDescent="0.25">
      <c r="C9" s="4" t="s">
        <v>6</v>
      </c>
      <c r="D9" s="3">
        <v>8.7298093800000007</v>
      </c>
    </row>
    <row r="10" spans="2:4" ht="18" customHeight="1" x14ac:dyDescent="0.25"/>
    <row r="11" spans="2:4" ht="18" customHeight="1" x14ac:dyDescent="0.25">
      <c r="B11" s="11" t="s">
        <v>7</v>
      </c>
      <c r="D11" s="3">
        <f>SUM(D12:D13)</f>
        <v>1.280012003</v>
      </c>
    </row>
    <row r="12" spans="2:4" ht="18" customHeight="1" x14ac:dyDescent="0.25">
      <c r="C12" s="12" t="s">
        <v>8</v>
      </c>
      <c r="D12" s="3">
        <v>0</v>
      </c>
    </row>
    <row r="13" spans="2:4" ht="18" customHeight="1" x14ac:dyDescent="0.25">
      <c r="C13" s="12" t="s">
        <v>9</v>
      </c>
      <c r="D13" s="3">
        <v>1.280012003</v>
      </c>
    </row>
    <row r="14" spans="2:4" ht="18" customHeight="1" x14ac:dyDescent="0.25">
      <c r="C14" s="12"/>
    </row>
    <row r="15" spans="2:4" ht="18" customHeight="1" x14ac:dyDescent="0.25">
      <c r="B15" s="11" t="s">
        <v>10</v>
      </c>
    </row>
    <row r="16" spans="2:4" ht="18" customHeight="1" x14ac:dyDescent="0.25">
      <c r="C16" s="12" t="s">
        <v>11</v>
      </c>
      <c r="D16" s="3">
        <v>0</v>
      </c>
    </row>
    <row r="17" spans="2:4" ht="18" customHeight="1" x14ac:dyDescent="0.25">
      <c r="C17" s="12" t="s">
        <v>12</v>
      </c>
      <c r="D17" s="3">
        <v>0</v>
      </c>
    </row>
    <row r="18" spans="2:4" ht="18" customHeight="1" x14ac:dyDescent="0.25"/>
    <row r="19" spans="2:4" ht="18" customHeight="1" x14ac:dyDescent="0.25">
      <c r="B19" s="11" t="s">
        <v>13</v>
      </c>
      <c r="D19" s="3">
        <v>0</v>
      </c>
    </row>
    <row r="20" spans="2:4" ht="18" customHeight="1" x14ac:dyDescent="0.25">
      <c r="B20" s="11"/>
    </row>
    <row r="21" spans="2:4" ht="18" customHeight="1" x14ac:dyDescent="0.25">
      <c r="B21" s="11" t="s">
        <v>14</v>
      </c>
      <c r="D21" s="3">
        <v>0</v>
      </c>
    </row>
    <row r="22" spans="2:4" ht="18" customHeight="1" x14ac:dyDescent="0.25">
      <c r="B22" s="11"/>
    </row>
    <row r="23" spans="2:4" ht="18" customHeight="1" x14ac:dyDescent="0.25">
      <c r="B23" s="11" t="s">
        <v>15</v>
      </c>
      <c r="D23" s="3">
        <v>0</v>
      </c>
    </row>
    <row r="24" spans="2:4" ht="18" customHeight="1" x14ac:dyDescent="0.25">
      <c r="B24" s="11"/>
    </row>
    <row r="25" spans="2:4" ht="18" customHeight="1" x14ac:dyDescent="0.25">
      <c r="B25" s="11" t="s">
        <v>16</v>
      </c>
      <c r="D25" s="3">
        <v>10.824810923000001</v>
      </c>
    </row>
    <row r="26" spans="2:4" ht="18" customHeight="1" x14ac:dyDescent="0.25">
      <c r="B26" s="11"/>
    </row>
    <row r="27" spans="2:4" ht="18" customHeight="1" x14ac:dyDescent="0.25">
      <c r="B27" s="11" t="s">
        <v>17</v>
      </c>
      <c r="D27" s="3">
        <v>32128.353765</v>
      </c>
    </row>
    <row r="28" spans="2:4" ht="18" customHeight="1" x14ac:dyDescent="0.25">
      <c r="C28" s="4" t="s">
        <v>18</v>
      </c>
      <c r="D28" s="3">
        <v>31664.389469999998</v>
      </c>
    </row>
    <row r="29" spans="2:4" ht="18" customHeight="1" x14ac:dyDescent="0.25">
      <c r="C29" s="4" t="s">
        <v>19</v>
      </c>
      <c r="D29" s="3">
        <v>32592.318059999998</v>
      </c>
    </row>
    <row r="30" spans="2:4" ht="18" customHeight="1" x14ac:dyDescent="0.25"/>
    <row r="31" spans="2:4" ht="18" customHeight="1" x14ac:dyDescent="0.25">
      <c r="B31" s="11" t="s">
        <v>20</v>
      </c>
      <c r="D31" s="13">
        <f>D25/D27</f>
        <v>3.3692392091350597E-4</v>
      </c>
    </row>
    <row r="32" spans="2:4" ht="18" customHeight="1" x14ac:dyDescent="0.25">
      <c r="B32" s="11"/>
    </row>
    <row r="33" spans="2:5" ht="18" customHeight="1" x14ac:dyDescent="0.3">
      <c r="B33" s="8" t="s">
        <v>21</v>
      </c>
    </row>
    <row r="34" spans="2:5" ht="18" customHeight="1" x14ac:dyDescent="0.25">
      <c r="B34" s="11" t="s">
        <v>22</v>
      </c>
      <c r="D34" s="3">
        <v>0</v>
      </c>
    </row>
    <row r="35" spans="2:5" ht="18" customHeight="1" x14ac:dyDescent="0.25">
      <c r="B35" s="11"/>
    </row>
    <row r="36" spans="2:5" ht="18" customHeight="1" x14ac:dyDescent="0.25">
      <c r="B36" s="14" t="s">
        <v>21</v>
      </c>
    </row>
    <row r="37" spans="2:5" ht="18" customHeight="1" x14ac:dyDescent="0.25">
      <c r="B37" s="11" t="s">
        <v>23</v>
      </c>
      <c r="D37" s="3">
        <v>0.35224121300000011</v>
      </c>
    </row>
    <row r="38" spans="2:5" ht="18" customHeight="1" x14ac:dyDescent="0.25">
      <c r="C38" s="11" t="s">
        <v>24</v>
      </c>
      <c r="D38" s="3">
        <v>0</v>
      </c>
    </row>
    <row r="39" spans="2:5" ht="18" customHeight="1" x14ac:dyDescent="0.25">
      <c r="C39" s="11" t="s">
        <v>25</v>
      </c>
      <c r="D39" s="3">
        <v>0</v>
      </c>
    </row>
    <row r="40" spans="2:5" ht="18" customHeight="1" x14ac:dyDescent="0.25">
      <c r="C40" s="11" t="s">
        <v>26</v>
      </c>
      <c r="D40" s="3">
        <v>0</v>
      </c>
    </row>
    <row r="41" spans="2:5" ht="18" customHeight="1" x14ac:dyDescent="0.25">
      <c r="C41" s="11" t="s">
        <v>27</v>
      </c>
      <c r="D41" s="3">
        <v>0</v>
      </c>
    </row>
    <row r="42" spans="2:5" ht="18" customHeight="1" x14ac:dyDescent="0.25">
      <c r="C42" s="11" t="s">
        <v>28</v>
      </c>
      <c r="D42" s="3">
        <v>0.02</v>
      </c>
      <c r="E42" s="3"/>
    </row>
    <row r="43" spans="2:5" ht="18" customHeight="1" x14ac:dyDescent="0.25">
      <c r="C43" s="11" t="s">
        <v>29</v>
      </c>
      <c r="E43" s="3"/>
    </row>
    <row r="44" spans="2:5" ht="18" customHeight="1" x14ac:dyDescent="0.25">
      <c r="C44" s="11" t="s">
        <v>30</v>
      </c>
      <c r="D44" s="3">
        <v>0.33</v>
      </c>
      <c r="E44" s="3"/>
    </row>
    <row r="45" spans="2:5" ht="18" customHeight="1" x14ac:dyDescent="0.25">
      <c r="C45" s="11" t="s">
        <v>31</v>
      </c>
    </row>
    <row r="46" spans="2:5" ht="18" customHeight="1" x14ac:dyDescent="0.25">
      <c r="C46" s="4" t="s">
        <v>32</v>
      </c>
      <c r="D46" s="3">
        <v>0</v>
      </c>
    </row>
    <row r="47" spans="2:5" ht="18" customHeight="1" x14ac:dyDescent="0.25">
      <c r="C47" s="4" t="s">
        <v>33</v>
      </c>
    </row>
    <row r="48" spans="2:5" ht="18" customHeight="1" x14ac:dyDescent="0.25">
      <c r="C48" s="4" t="s">
        <v>34</v>
      </c>
      <c r="D48" s="3">
        <v>0</v>
      </c>
    </row>
    <row r="49" spans="2:4" ht="18" customHeight="1" x14ac:dyDescent="0.25">
      <c r="C49" s="4" t="s">
        <v>33</v>
      </c>
    </row>
    <row r="50" spans="2:4" ht="18" customHeight="1" x14ac:dyDescent="0.25">
      <c r="C50" s="4" t="s">
        <v>35</v>
      </c>
      <c r="D50" s="3">
        <v>0</v>
      </c>
    </row>
    <row r="51" spans="2:4" ht="18" customHeight="1" x14ac:dyDescent="0.25"/>
    <row r="52" spans="2:4" ht="18" customHeight="1" x14ac:dyDescent="0.25">
      <c r="B52" s="11" t="s">
        <v>36</v>
      </c>
      <c r="D52" s="13">
        <f>D37/D29</f>
        <v>1.080749188663263E-5</v>
      </c>
    </row>
    <row r="53" spans="2:4" ht="18" customHeight="1" x14ac:dyDescent="0.25">
      <c r="B53" s="11" t="s">
        <v>37</v>
      </c>
      <c r="D53" s="13">
        <v>1E-4</v>
      </c>
    </row>
    <row r="54" spans="2:4" ht="18" customHeight="1" x14ac:dyDescent="0.25">
      <c r="B54" s="11" t="s">
        <v>38</v>
      </c>
      <c r="D54" s="13">
        <f>D53-D52</f>
        <v>8.9192508113367376E-5</v>
      </c>
    </row>
    <row r="55" spans="2:4" ht="18" customHeight="1" x14ac:dyDescent="0.25">
      <c r="B55" s="11"/>
    </row>
    <row r="56" spans="2:4" ht="18" customHeight="1" x14ac:dyDescent="0.25">
      <c r="B56" s="11" t="s">
        <v>39</v>
      </c>
      <c r="D56" s="3">
        <v>0</v>
      </c>
    </row>
    <row r="57" spans="2:4" ht="18" customHeight="1" x14ac:dyDescent="0.25">
      <c r="B57" s="11" t="s">
        <v>40</v>
      </c>
      <c r="D57" s="13">
        <f>(D37-D56)/D29</f>
        <v>1.080749188663263E-5</v>
      </c>
    </row>
    <row r="58" spans="2:4" ht="18" customHeight="1" x14ac:dyDescent="0.25">
      <c r="B58" s="11"/>
    </row>
    <row r="59" spans="2:4" ht="18" customHeight="1" x14ac:dyDescent="0.25">
      <c r="B59" s="14" t="s">
        <v>41</v>
      </c>
    </row>
    <row r="60" spans="2:4" ht="18" customHeight="1" x14ac:dyDescent="0.25">
      <c r="B60" s="11" t="s">
        <v>42</v>
      </c>
      <c r="D60" s="3">
        <f>D25+D37-D56</f>
        <v>11.177052136</v>
      </c>
    </row>
    <row r="61" spans="2:4" ht="18" customHeight="1" x14ac:dyDescent="0.25">
      <c r="B61" s="11"/>
    </row>
    <row r="62" spans="2:4" ht="18" customHeight="1" x14ac:dyDescent="0.25">
      <c r="B62" s="11" t="s">
        <v>43</v>
      </c>
      <c r="D62" s="13">
        <f>D60/D27</f>
        <v>3.4788748336604978E-4</v>
      </c>
    </row>
    <row r="63" spans="2:4" ht="18" customHeight="1" x14ac:dyDescent="0.25">
      <c r="B63" s="11"/>
    </row>
    <row r="64" spans="2:4" ht="18" customHeight="1" x14ac:dyDescent="0.25">
      <c r="B64" s="14" t="s">
        <v>44</v>
      </c>
    </row>
    <row r="65" spans="2:4" ht="18" customHeight="1" x14ac:dyDescent="0.25">
      <c r="B65" s="11" t="s">
        <v>45</v>
      </c>
      <c r="D65" s="13">
        <v>0</v>
      </c>
    </row>
    <row r="66" spans="2:4" ht="18" customHeight="1" x14ac:dyDescent="0.25">
      <c r="B66" s="11" t="s">
        <v>46</v>
      </c>
    </row>
    <row r="67" spans="2:4" ht="18" customHeight="1" x14ac:dyDescent="0.25">
      <c r="B67" s="11" t="s">
        <v>47</v>
      </c>
      <c r="D67" s="13">
        <f>D65+D31</f>
        <v>3.3692392091350597E-4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ללא מניות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2024-06-20T05:37:17Z</dcterms:created>
  <dcterms:modified xsi:type="dcterms:W3CDTF">2024-06-20T05:37:33Z</dcterms:modified>
</cp:coreProperties>
</file>